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0" windowWidth="15195" windowHeight="891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<sst xmlns="http://schemas.openxmlformats.org/spreadsheetml/2006/main" count="137" uniqueCount="106">
  <si>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</si>
  <si>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</si>
  <si>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</si>
  <si>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</si>
  <si>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</si>
  <si>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</si>
  <si>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</si>
  <si>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</si>
  <si>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</si>
  <si>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</si>
  <si>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</si>
  <si>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</si>
  <si>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</si>
  <si>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</si>
  <si>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</si>
  <si>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</si>
  <si>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</si>
  <si>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</si>
  <si>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</si>
  <si>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</si>
  <si>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</si>
  <si>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</si>
  <si>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</si>
  <si>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</si>
  <si>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</si>
  <si>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</si>
  <si>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</si>
  <si>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</si>
  <si>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</si>
  <si>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</si>
  <si>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</si>
  <si>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</si>
  <si>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</si>
  <si>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</si>
  <si>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</si>
  <si>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</si>
  <si>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</si>
  <si>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</si>
  <si>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</si>
  <si>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</si>
  <si>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</si>
  <si>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</si>
  <si>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</si>
  <si>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</si>
  <si>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</si>
  <si>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</si>
  <si>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</si>
  <si>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</si>
  <si>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</si>
  <si>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</si>
  <si>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</si>
  <si>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</si>
  <si>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</si>
  <si>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</si>
  <si>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</si>
  <si>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</si>
  <si>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</si>
  <si>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</si>
  <si>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</si>
  <si>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</si>
  <si>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</si>
  <si>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</si>
  <si>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</si>
  <si>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</si>
  <si>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</si>
  <si>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</si>
  <si>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</si>
  <si>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</si>
  <si>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</si>
  <si>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</si>
  <si>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</si>
  <si>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</si>
  <si>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</si>
  <si>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</si>
  <si>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</si>
  <si>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</si>
  <si>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</si>
  <si>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</si>
  <si>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</si>
  <si>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</si>
  <si>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</si>
  <si>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</si>
  <si>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</si>
  <si>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</si>
  <si>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</si>
  <si>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</si>
  <si>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</si>
  <si>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</si>
  <si>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</si>
  <si>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</si>
  <si>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</si>
  <si>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</si>
  <si>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 xml:space="preserve">  </t>
  </si>
  <si>
    <t>Кассовые выплаты по источникам финансирования дефицита местного бюджета -всего</t>
  </si>
  <si>
    <t>погашение муниципального внутреннего долга города Карабаново</t>
  </si>
  <si>
    <t>обслуживание муниципального  долга города Карабаново  (по ВР 700)</t>
  </si>
  <si>
    <t>привлечение муниципальных внутренних заимствований города Карабаново</t>
  </si>
  <si>
    <t>Остатки на едином счете местного бюджета  на конец периода (без средств от заимствования со счетов бюджетных и автономных учреждений)</t>
  </si>
  <si>
    <t>Остатки на едином счете местного бюджета  на начало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</si>
  <si>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</si>
  <si>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РЕЗУЛЬТАТ ОПЕРАЦИЙ (без операций по управлению средствами на едином счете  местного бюджета) (стр.0300+стр.0500-стр.0600)</t>
  </si>
  <si>
    <t>к Порядку составления и ведения кассового плана исполнения бюджета муниципального образования город Карабаново утвержденного постановлением администрации города Карабаново от 06.03.2019 №94</t>
  </si>
  <si>
    <t>Зав.бюджетным отделом</t>
  </si>
  <si>
    <t>Кассовый план исполнения бюджета города Карабаново 2021 год</t>
  </si>
  <si>
    <t>(по состоянию на "01" января 2021 г.)</t>
  </si>
  <si>
    <t>Н.М. Андреева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</si>
</sst>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#,##0.00000"/>
    <numFmt numFmtId="168" formatCode="#,##0.000000"/>
    <numFmt numFmtId="169" formatCode="0.0000"/>
    <numFmt numFmtId="170" formatCode="0.00000"/>
    <numFmt numFmtId="171" formatCode="#,##0.00000&quot;р.&quot;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2" fillId="0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42" fontId="11" fillId="33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 vertical="top" wrapText="1"/>
    </xf>
    <xf numFmtId="0" fontId="16" fillId="34" borderId="0" xfId="52" applyFont="1" applyFill="1" applyAlignment="1">
      <alignment horizontal="left"/>
      <protection/>
    </xf>
    <xf numFmtId="0" fontId="17" fillId="34" borderId="0" xfId="0" applyFont="1" applyFill="1" applyAlignment="1">
      <alignment vertical="top" wrapText="1"/>
    </xf>
    <xf numFmtId="0" fontId="16" fillId="34" borderId="0" xfId="52" applyFont="1" applyFill="1" applyAlignment="1">
      <alignment/>
      <protection/>
    </xf>
    <xf numFmtId="0" fontId="2" fillId="34" borderId="0" xfId="52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44" applyFont="1" applyFill="1" applyBorder="1" applyAlignment="1">
      <alignment horizontal="center" vertical="center" wrapText="1"/>
    </xf>
    <xf numFmtId="0" fontId="12" fillId="34" borderId="10" xfId="50" applyFont="1" applyFill="1" applyBorder="1" applyAlignment="1">
      <alignment horizontal="center" vertical="top" wrapText="1"/>
    </xf>
    <xf numFmtId="0" fontId="12" fillId="34" borderId="10" xfId="50" applyNumberFormat="1" applyFont="1" applyFill="1" applyBorder="1" applyAlignment="1">
      <alignment horizontal="center" vertical="top" wrapText="1"/>
    </xf>
    <xf numFmtId="164" fontId="9" fillId="34" borderId="10" xfId="43" applyNumberFormat="1" applyFont="1" applyFill="1" applyBorder="1" applyAlignment="1">
      <alignment horizontal="right" vertical="top" wrapText="1"/>
    </xf>
    <xf numFmtId="164" fontId="9" fillId="34" borderId="10" xfId="60" applyNumberFormat="1" applyFont="1" applyFill="1" applyBorder="1" applyAlignment="1">
      <alignment horizontal="right" vertical="top" wrapText="1"/>
    </xf>
    <xf numFmtId="164" fontId="9" fillId="34" borderId="10" xfId="0" applyNumberFormat="1" applyFont="1" applyFill="1" applyBorder="1" applyAlignment="1">
      <alignment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2" fillId="34" borderId="10" xfId="43" applyNumberFormat="1" applyFont="1" applyFill="1" applyBorder="1" applyAlignment="1">
      <alignment horizontal="right" vertical="top" wrapText="1"/>
    </xf>
    <xf numFmtId="164" fontId="2" fillId="34" borderId="10" xfId="0" applyNumberFormat="1" applyFont="1" applyFill="1" applyBorder="1" applyAlignment="1">
      <alignment vertical="top"/>
    </xf>
    <xf numFmtId="4" fontId="2" fillId="34" borderId="10" xfId="60" applyNumberFormat="1" applyFont="1" applyFill="1" applyBorder="1" applyAlignment="1">
      <alignment horizontal="right" vertical="top" wrapText="1"/>
    </xf>
    <xf numFmtId="4" fontId="9" fillId="34" borderId="10" xfId="60" applyNumberFormat="1" applyFont="1" applyFill="1" applyBorder="1" applyAlignment="1">
      <alignment horizontal="right" vertical="top" wrapText="1"/>
    </xf>
    <xf numFmtId="164" fontId="2" fillId="34" borderId="10" xfId="59" applyNumberFormat="1" applyFont="1" applyFill="1" applyBorder="1" applyAlignment="1">
      <alignment horizontal="right" vertical="top" wrapText="1"/>
    </xf>
    <xf numFmtId="164" fontId="9" fillId="34" borderId="10" xfId="60" applyNumberFormat="1" applyFont="1" applyFill="1" applyBorder="1" applyAlignment="1" applyProtection="1">
      <alignment horizontal="right" vertical="top" wrapText="1"/>
      <protection locked="0"/>
    </xf>
    <xf numFmtId="0" fontId="15" fillId="34" borderId="0" xfId="0" applyFont="1" applyFill="1" applyAlignment="1">
      <alignment/>
    </xf>
    <xf numFmtId="0" fontId="6" fillId="34" borderId="0" xfId="0" applyFont="1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164" fontId="6" fillId="34" borderId="0" xfId="0" applyNumberFormat="1" applyFont="1" applyFill="1" applyAlignment="1">
      <alignment vertical="top" wrapText="1"/>
    </xf>
    <xf numFmtId="0" fontId="15" fillId="34" borderId="0" xfId="0" applyFont="1" applyFill="1" applyAlignment="1">
      <alignment vertical="top" wrapText="1"/>
    </xf>
    <xf numFmtId="0" fontId="15" fillId="34" borderId="0" xfId="52" applyFont="1" applyFill="1" applyAlignment="1">
      <alignment/>
      <protection/>
    </xf>
    <xf numFmtId="0" fontId="15" fillId="34" borderId="0" xfId="52" applyFont="1" applyFill="1">
      <alignment/>
      <protection/>
    </xf>
    <xf numFmtId="0" fontId="7" fillId="34" borderId="0" xfId="52" applyFont="1" applyFill="1">
      <alignment/>
      <protection/>
    </xf>
    <xf numFmtId="0" fontId="7" fillId="34" borderId="0" xfId="52" applyFont="1" applyFill="1" applyAlignment="1">
      <alignment horizontal="center"/>
      <protection/>
    </xf>
    <xf numFmtId="164" fontId="0" fillId="34" borderId="0" xfId="0" applyNumberFormat="1" applyFont="1" applyFill="1" applyAlignment="1">
      <alignment vertical="top" wrapText="1"/>
    </xf>
    <xf numFmtId="164" fontId="0" fillId="34" borderId="0" xfId="0" applyNumberFormat="1" applyFill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4" borderId="0" xfId="0" applyNumberFormat="1" applyFont="1" applyFill="1" applyAlignment="1">
      <alignment vertical="top" wrapText="1"/>
    </xf>
    <xf numFmtId="2" fontId="9" fillId="34" borderId="10" xfId="43" applyNumberFormat="1" applyFont="1" applyFill="1" applyBorder="1" applyAlignment="1">
      <alignment horizontal="right" vertical="top" wrapText="1"/>
    </xf>
    <xf numFmtId="2" fontId="2" fillId="34" borderId="10" xfId="6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vertical="top"/>
    </xf>
    <xf numFmtId="2" fontId="2" fillId="34" borderId="10" xfId="43" applyNumberFormat="1" applyFont="1" applyFill="1" applyBorder="1" applyAlignment="1">
      <alignment horizontal="right" vertical="top" wrapText="1"/>
    </xf>
    <xf numFmtId="170" fontId="0" fillId="0" borderId="0" xfId="0" applyNumberFormat="1" applyAlignment="1">
      <alignment/>
    </xf>
    <xf numFmtId="165" fontId="9" fillId="34" borderId="10" xfId="43" applyNumberFormat="1" applyFont="1" applyFill="1" applyBorder="1" applyAlignment="1">
      <alignment horizontal="right" vertical="top" wrapText="1"/>
    </xf>
    <xf numFmtId="165" fontId="9" fillId="34" borderId="10" xfId="60" applyNumberFormat="1" applyFont="1" applyFill="1" applyBorder="1" applyAlignment="1">
      <alignment horizontal="right" vertical="top" wrapText="1"/>
    </xf>
    <xf numFmtId="165" fontId="2" fillId="34" borderId="10" xfId="60" applyNumberFormat="1" applyFont="1" applyFill="1" applyBorder="1" applyAlignment="1">
      <alignment horizontal="right" vertical="top" wrapText="1"/>
    </xf>
    <xf numFmtId="165" fontId="2" fillId="34" borderId="10" xfId="43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15" fillId="0" borderId="12" xfId="52" applyFont="1" applyBorder="1" applyAlignment="1">
      <alignment vertical="justify" wrapText="1"/>
      <protection/>
    </xf>
    <xf numFmtId="0" fontId="15" fillId="34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PageLayoutView="0" workbookViewId="0" topLeftCell="A39">
      <selection activeCell="I54" sqref="I54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10.875" style="23" customWidth="1"/>
    <col min="4" max="4" width="10.25390625" style="23" customWidth="1"/>
    <col min="5" max="5" width="11.75390625" style="23" customWidth="1"/>
    <col min="6" max="7" width="10.75390625" style="23" customWidth="1"/>
    <col min="8" max="8" width="10.125" style="23" customWidth="1"/>
    <col min="9" max="9" width="10.25390625" style="23" customWidth="1"/>
    <col min="10" max="10" width="10.125" style="23" customWidth="1"/>
    <col min="11" max="11" width="10.75390625" style="23" customWidth="1"/>
    <col min="12" max="12" width="11.375" style="23" customWidth="1"/>
    <col min="13" max="13" width="11.25390625" style="23" customWidth="1"/>
    <col min="14" max="14" width="10.375" style="23" customWidth="1"/>
    <col min="15" max="15" width="9.75390625" style="23" customWidth="1"/>
    <col min="16" max="16" width="13.75390625" style="23" hidden="1" customWidth="1"/>
    <col min="17" max="18" width="10.75390625" style="23" customWidth="1"/>
    <col min="19" max="19" width="10.25390625" style="23" customWidth="1"/>
    <col min="20" max="20" width="11.125" style="23" customWidth="1"/>
    <col min="21" max="21" width="11.375" style="23" customWidth="1"/>
    <col min="22" max="22" width="11.75390625" style="23" bestFit="1" customWidth="1"/>
    <col min="23" max="23" width="11.625" style="0" bestFit="1" customWidth="1"/>
  </cols>
  <sheetData>
    <row r="1" spans="17:21" ht="12.75">
      <c r="Q1" s="24" t="s">
        <v>85</v>
      </c>
      <c r="R1" s="24"/>
      <c r="S1" s="24"/>
      <c r="T1" s="24"/>
      <c r="U1" s="24"/>
    </row>
    <row r="2" spans="17:21" ht="46.5" customHeight="1">
      <c r="Q2" s="69" t="s">
        <v>101</v>
      </c>
      <c r="R2" s="69"/>
      <c r="S2" s="69"/>
      <c r="T2" s="69"/>
      <c r="U2" s="69"/>
    </row>
    <row r="3" spans="17:21" ht="12.75">
      <c r="Q3" s="24"/>
      <c r="R3" s="24"/>
      <c r="S3" s="24"/>
      <c r="T3" s="24"/>
      <c r="U3" s="24"/>
    </row>
    <row r="4" spans="1:22" ht="15.75">
      <c r="A4" s="1"/>
      <c r="B4" s="1"/>
      <c r="C4" s="25"/>
      <c r="D4" s="26" t="s">
        <v>103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"/>
      <c r="Q4" s="25"/>
      <c r="R4" s="25"/>
      <c r="S4" s="25"/>
      <c r="T4" s="25"/>
      <c r="U4" s="25"/>
      <c r="V4" s="25"/>
    </row>
    <row r="5" spans="1:22" ht="15.75">
      <c r="A5" s="1"/>
      <c r="B5" s="1"/>
      <c r="C5" s="25"/>
      <c r="D5" s="28" t="s">
        <v>104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5"/>
      <c r="Q5" s="25"/>
      <c r="R5" s="25"/>
      <c r="S5" s="25"/>
      <c r="T5" s="25"/>
      <c r="U5" s="25"/>
      <c r="V5" s="25"/>
    </row>
    <row r="6" spans="1:22" ht="12.75">
      <c r="A6" s="1" t="s">
        <v>0</v>
      </c>
      <c r="B6" s="1"/>
      <c r="C6" s="25"/>
      <c r="D6" s="29" t="s">
        <v>87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B7" s="1"/>
      <c r="C7" s="25"/>
      <c r="D7" s="29" t="s">
        <v>1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8.25" customHeight="1">
      <c r="A8" s="1"/>
      <c r="B8" s="1"/>
      <c r="C8" s="25"/>
      <c r="D8" s="2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73" t="s">
        <v>2</v>
      </c>
      <c r="B9" s="73" t="s">
        <v>3</v>
      </c>
      <c r="C9" s="68" t="s">
        <v>88</v>
      </c>
      <c r="D9" s="68" t="s">
        <v>4</v>
      </c>
      <c r="E9" s="68" t="s">
        <v>5</v>
      </c>
      <c r="F9" s="68"/>
      <c r="G9" s="68"/>
      <c r="H9" s="68" t="s">
        <v>6</v>
      </c>
      <c r="I9" s="68" t="s">
        <v>7</v>
      </c>
      <c r="J9" s="68"/>
      <c r="K9" s="68"/>
      <c r="L9" s="68" t="s">
        <v>8</v>
      </c>
      <c r="M9" s="68" t="s">
        <v>9</v>
      </c>
      <c r="N9" s="68"/>
      <c r="O9" s="68"/>
      <c r="P9" s="30"/>
      <c r="Q9" s="68" t="s">
        <v>10</v>
      </c>
      <c r="R9" s="68" t="s">
        <v>11</v>
      </c>
      <c r="S9" s="68"/>
      <c r="T9" s="68"/>
      <c r="U9" s="68" t="s">
        <v>12</v>
      </c>
      <c r="V9" s="25"/>
    </row>
    <row r="10" spans="1:22" ht="3.75" customHeight="1">
      <c r="A10" s="73" t="s">
        <v>0</v>
      </c>
      <c r="B10" s="73" t="s">
        <v>0</v>
      </c>
      <c r="C10" s="68" t="s">
        <v>0</v>
      </c>
      <c r="D10" s="68" t="s">
        <v>0</v>
      </c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30"/>
      <c r="Q10" s="68" t="s">
        <v>0</v>
      </c>
      <c r="R10" s="68" t="s">
        <v>0</v>
      </c>
      <c r="S10" s="68" t="s">
        <v>0</v>
      </c>
      <c r="T10" s="68" t="s">
        <v>0</v>
      </c>
      <c r="U10" s="68" t="s">
        <v>0</v>
      </c>
      <c r="V10" s="25"/>
    </row>
    <row r="11" spans="1:22" ht="29.25" customHeight="1">
      <c r="A11" s="73" t="s">
        <v>0</v>
      </c>
      <c r="B11" s="73" t="s">
        <v>0</v>
      </c>
      <c r="C11" s="68" t="s">
        <v>0</v>
      </c>
      <c r="D11" s="68" t="s">
        <v>0</v>
      </c>
      <c r="E11" s="31" t="s">
        <v>13</v>
      </c>
      <c r="F11" s="31" t="s">
        <v>14</v>
      </c>
      <c r="G11" s="31" t="s">
        <v>15</v>
      </c>
      <c r="H11" s="68" t="s">
        <v>0</v>
      </c>
      <c r="I11" s="31" t="s">
        <v>16</v>
      </c>
      <c r="J11" s="31" t="s">
        <v>17</v>
      </c>
      <c r="K11" s="31" t="s">
        <v>18</v>
      </c>
      <c r="L11" s="68" t="s">
        <v>0</v>
      </c>
      <c r="M11" s="31" t="s">
        <v>19</v>
      </c>
      <c r="N11" s="31" t="s">
        <v>20</v>
      </c>
      <c r="O11" s="31" t="s">
        <v>21</v>
      </c>
      <c r="P11" s="31"/>
      <c r="Q11" s="68" t="s">
        <v>0</v>
      </c>
      <c r="R11" s="31" t="s">
        <v>22</v>
      </c>
      <c r="S11" s="31" t="s">
        <v>23</v>
      </c>
      <c r="T11" s="31" t="s">
        <v>24</v>
      </c>
      <c r="U11" s="68" t="s">
        <v>0</v>
      </c>
      <c r="V11" s="25"/>
    </row>
    <row r="12" spans="1:22" ht="12.75">
      <c r="A12" s="17" t="s">
        <v>25</v>
      </c>
      <c r="B12" s="17" t="s">
        <v>26</v>
      </c>
      <c r="C12" s="32" t="s">
        <v>27</v>
      </c>
      <c r="D12" s="33">
        <v>4</v>
      </c>
      <c r="E12" s="32" t="s">
        <v>28</v>
      </c>
      <c r="F12" s="32" t="s">
        <v>29</v>
      </c>
      <c r="G12" s="32" t="s">
        <v>30</v>
      </c>
      <c r="H12" s="32" t="s">
        <v>31</v>
      </c>
      <c r="I12" s="32" t="s">
        <v>32</v>
      </c>
      <c r="J12" s="32" t="s">
        <v>33</v>
      </c>
      <c r="K12" s="32" t="s">
        <v>34</v>
      </c>
      <c r="L12" s="32" t="s">
        <v>35</v>
      </c>
      <c r="M12" s="32" t="s">
        <v>36</v>
      </c>
      <c r="N12" s="32" t="s">
        <v>37</v>
      </c>
      <c r="O12" s="32" t="s">
        <v>38</v>
      </c>
      <c r="P12" s="32"/>
      <c r="Q12" s="32" t="s">
        <v>39</v>
      </c>
      <c r="R12" s="32" t="s">
        <v>40</v>
      </c>
      <c r="S12" s="32" t="s">
        <v>41</v>
      </c>
      <c r="T12" s="32" t="s">
        <v>42</v>
      </c>
      <c r="U12" s="32" t="s">
        <v>43</v>
      </c>
      <c r="V12" s="25"/>
    </row>
    <row r="13" spans="1:22" ht="12.75" customHeight="1" hidden="1" thickTop="1">
      <c r="A13" s="5" t="s">
        <v>48</v>
      </c>
      <c r="B13" s="4" t="s">
        <v>45</v>
      </c>
      <c r="C13" s="34"/>
      <c r="D13" s="35" t="e">
        <f>#REF!-D14</f>
        <v>#REF!</v>
      </c>
      <c r="E13" s="35" t="e">
        <f>#REF!-E14</f>
        <v>#REF!</v>
      </c>
      <c r="F13" s="36" t="e">
        <f>#REF!</f>
        <v>#REF!</v>
      </c>
      <c r="G13" s="34" t="e">
        <f>#REF!</f>
        <v>#REF!</v>
      </c>
      <c r="H13" s="35" t="e">
        <f>E13</f>
        <v>#REF!</v>
      </c>
      <c r="I13" s="36" t="e">
        <f>#REF!</f>
        <v>#REF!</v>
      </c>
      <c r="J13" s="34" t="e">
        <f>#REF!</f>
        <v>#REF!</v>
      </c>
      <c r="K13" s="34" t="e">
        <f>#REF!</f>
        <v>#REF!</v>
      </c>
      <c r="L13" s="34" t="e">
        <f>I13</f>
        <v>#REF!</v>
      </c>
      <c r="M13" s="34" t="e">
        <f>#REF!</f>
        <v>#REF!</v>
      </c>
      <c r="N13" s="34" t="e">
        <f>#REF!</f>
        <v>#REF!</v>
      </c>
      <c r="O13" s="34" t="e">
        <f>#REF!</f>
        <v>#REF!</v>
      </c>
      <c r="P13" s="34"/>
      <c r="Q13" s="34" t="e">
        <f>M13</f>
        <v>#REF!</v>
      </c>
      <c r="R13" s="34" t="e">
        <f>#REF!</f>
        <v>#REF!</v>
      </c>
      <c r="S13" s="36" t="e">
        <f>#REF!</f>
        <v>#REF!</v>
      </c>
      <c r="T13" s="34" t="e">
        <f>#REF!</f>
        <v>#REF!</v>
      </c>
      <c r="U13" s="34" t="e">
        <f>R13</f>
        <v>#REF!</v>
      </c>
      <c r="V13" s="25"/>
    </row>
    <row r="14" spans="1:22" ht="12.75" customHeight="1" hidden="1">
      <c r="A14" s="6" t="s">
        <v>47</v>
      </c>
      <c r="B14" s="3" t="s">
        <v>46</v>
      </c>
      <c r="C14" s="34"/>
      <c r="D14" s="37">
        <v>908588</v>
      </c>
      <c r="E14" s="37">
        <v>908588</v>
      </c>
      <c r="F14" s="37" t="e">
        <f>#REF!-F13</f>
        <v>#REF!</v>
      </c>
      <c r="G14" s="37" t="e">
        <f>#REF!-G13</f>
        <v>#REF!</v>
      </c>
      <c r="H14" s="35" t="e">
        <f>#REF!-H13</f>
        <v>#REF!</v>
      </c>
      <c r="I14" s="38" t="e">
        <f>#REF!-I13</f>
        <v>#REF!</v>
      </c>
      <c r="J14" s="38" t="e">
        <f>#REF!-J13</f>
        <v>#REF!</v>
      </c>
      <c r="K14" s="38" t="e">
        <f>#REF!-K13</f>
        <v>#REF!</v>
      </c>
      <c r="L14" s="35" t="e">
        <f>#REF!-L13</f>
        <v>#REF!</v>
      </c>
      <c r="M14" s="38" t="e">
        <f>#REF!-M13</f>
        <v>#REF!</v>
      </c>
      <c r="N14" s="38" t="e">
        <f>#REF!-N13</f>
        <v>#REF!</v>
      </c>
      <c r="O14" s="38" t="e">
        <f>#REF!-O13</f>
        <v>#REF!</v>
      </c>
      <c r="P14" s="38"/>
      <c r="Q14" s="35" t="e">
        <f>#REF!-Q13</f>
        <v>#REF!</v>
      </c>
      <c r="R14" s="38" t="e">
        <f>#REF!-R13</f>
        <v>#REF!</v>
      </c>
      <c r="S14" s="38" t="e">
        <f>#REF!-S13</f>
        <v>#REF!</v>
      </c>
      <c r="T14" s="38" t="e">
        <f>#REF!-T13</f>
        <v>#REF!</v>
      </c>
      <c r="U14" s="35" t="e">
        <f>#REF!-U13</f>
        <v>#REF!</v>
      </c>
      <c r="V14" s="25"/>
    </row>
    <row r="15" spans="1:22" ht="23.25" customHeight="1">
      <c r="A15" s="11" t="s">
        <v>80</v>
      </c>
      <c r="B15" s="4" t="s">
        <v>50</v>
      </c>
      <c r="C15" s="34">
        <f>C17+C18</f>
        <v>89017.5</v>
      </c>
      <c r="D15" s="34">
        <f>D17+D18</f>
        <v>89017.5</v>
      </c>
      <c r="E15" s="59">
        <f>E17+E18</f>
        <v>5029.01</v>
      </c>
      <c r="F15" s="59">
        <f>F17+F18</f>
        <v>5032.05</v>
      </c>
      <c r="G15" s="59">
        <f>G17+G18</f>
        <v>5035.82</v>
      </c>
      <c r="H15" s="64">
        <f>E15+F15+G15</f>
        <v>15096.880000000001</v>
      </c>
      <c r="I15" s="59">
        <f>I17+I18</f>
        <v>7456.11</v>
      </c>
      <c r="J15" s="59">
        <f>J17+J18</f>
        <v>6590.75</v>
      </c>
      <c r="K15" s="59">
        <f>K17+K18</f>
        <v>8682.57</v>
      </c>
      <c r="L15" s="64">
        <f>K15+J15+I15</f>
        <v>22729.43</v>
      </c>
      <c r="M15" s="34">
        <f>M17+M18</f>
        <v>13354.04</v>
      </c>
      <c r="N15" s="64">
        <f>N17+N18</f>
        <v>6529.7</v>
      </c>
      <c r="O15" s="64">
        <f>O17+O18</f>
        <v>6534.299999999999</v>
      </c>
      <c r="P15" s="64"/>
      <c r="Q15" s="64">
        <f>M15+N15+O15</f>
        <v>26418.04</v>
      </c>
      <c r="R15" s="64">
        <f>R17+R18</f>
        <v>8169.9400000000005</v>
      </c>
      <c r="S15" s="64">
        <f>S17+S18</f>
        <v>8173.82</v>
      </c>
      <c r="T15" s="64">
        <f>T17+T18</f>
        <v>8429.39</v>
      </c>
      <c r="U15" s="64">
        <f>R15+S15+T15</f>
        <v>24773.15</v>
      </c>
      <c r="V15" s="25"/>
    </row>
    <row r="16" spans="1:22" ht="12" customHeight="1">
      <c r="A16" s="6" t="s">
        <v>53</v>
      </c>
      <c r="B16" s="4"/>
      <c r="C16" s="34"/>
      <c r="D16" s="37"/>
      <c r="E16" s="60"/>
      <c r="F16" s="60"/>
      <c r="G16" s="60"/>
      <c r="H16" s="65"/>
      <c r="I16" s="62"/>
      <c r="J16" s="62"/>
      <c r="K16" s="62"/>
      <c r="L16" s="64"/>
      <c r="M16" s="38"/>
      <c r="N16" s="67"/>
      <c r="O16" s="67"/>
      <c r="P16" s="67"/>
      <c r="Q16" s="65"/>
      <c r="R16" s="67"/>
      <c r="S16" s="67"/>
      <c r="T16" s="67"/>
      <c r="U16" s="65"/>
      <c r="V16" s="25"/>
    </row>
    <row r="17" spans="1:23" ht="26.25" customHeight="1">
      <c r="A17" s="7" t="s">
        <v>82</v>
      </c>
      <c r="B17" s="3" t="s">
        <v>55</v>
      </c>
      <c r="C17" s="37">
        <v>33571</v>
      </c>
      <c r="D17" s="37">
        <f>H17+L17+Q17+U17</f>
        <v>33571</v>
      </c>
      <c r="E17" s="60">
        <v>1802.44</v>
      </c>
      <c r="F17" s="60">
        <v>1384.68</v>
      </c>
      <c r="G17" s="60">
        <v>1699.91</v>
      </c>
      <c r="H17" s="65">
        <f>E17+F17+G17</f>
        <v>4887.03</v>
      </c>
      <c r="I17" s="60">
        <v>3985.87</v>
      </c>
      <c r="J17" s="60">
        <v>2437.7</v>
      </c>
      <c r="K17" s="60">
        <v>990.23</v>
      </c>
      <c r="L17" s="64">
        <f>K17+J17+I17</f>
        <v>7413.799999999999</v>
      </c>
      <c r="M17" s="37">
        <v>3717.46</v>
      </c>
      <c r="N17" s="66">
        <v>1138.34</v>
      </c>
      <c r="O17" s="66">
        <v>2381.19</v>
      </c>
      <c r="P17" s="66"/>
      <c r="Q17" s="65">
        <f>M17+N17+O17</f>
        <v>7236.99</v>
      </c>
      <c r="R17" s="66">
        <v>4724.14</v>
      </c>
      <c r="S17" s="66">
        <v>4897.83</v>
      </c>
      <c r="T17" s="66">
        <v>4411.21</v>
      </c>
      <c r="U17" s="65">
        <f>R17+S17+T17</f>
        <v>14033.18</v>
      </c>
      <c r="V17" s="25"/>
      <c r="W17" s="63"/>
    </row>
    <row r="18" spans="1:22" ht="14.25" customHeight="1">
      <c r="A18" s="8" t="s">
        <v>83</v>
      </c>
      <c r="B18" s="3" t="s">
        <v>51</v>
      </c>
      <c r="C18" s="37">
        <v>55446.5</v>
      </c>
      <c r="D18" s="37">
        <f>H18+L18+Q18+U18</f>
        <v>55446.5</v>
      </c>
      <c r="E18" s="61">
        <v>3226.57</v>
      </c>
      <c r="F18" s="61">
        <v>3647.37</v>
      </c>
      <c r="G18" s="61">
        <v>3335.91</v>
      </c>
      <c r="H18" s="65">
        <f>E18+F18+G18</f>
        <v>10209.85</v>
      </c>
      <c r="I18" s="60">
        <v>3470.24</v>
      </c>
      <c r="J18" s="60">
        <v>4153.05</v>
      </c>
      <c r="K18" s="60">
        <v>7692.34</v>
      </c>
      <c r="L18" s="64">
        <f>K18+J18+I18</f>
        <v>15315.63</v>
      </c>
      <c r="M18" s="37">
        <v>9636.58</v>
      </c>
      <c r="N18" s="66">
        <v>5391.36</v>
      </c>
      <c r="O18" s="66">
        <v>4153.11</v>
      </c>
      <c r="P18" s="66"/>
      <c r="Q18" s="65">
        <f>M18+N18+O18</f>
        <v>19181.05</v>
      </c>
      <c r="R18" s="66">
        <v>3445.8</v>
      </c>
      <c r="S18" s="66">
        <v>3275.99</v>
      </c>
      <c r="T18" s="66">
        <v>4018.18</v>
      </c>
      <c r="U18" s="65">
        <f>R18+S18+T18</f>
        <v>10739.97</v>
      </c>
      <c r="V18" s="25"/>
    </row>
    <row r="19" spans="1:22" ht="22.5" customHeight="1">
      <c r="A19" s="12" t="s">
        <v>81</v>
      </c>
      <c r="B19" s="4" t="s">
        <v>52</v>
      </c>
      <c r="C19" s="65">
        <f>C22+C23+C25+C21+C24</f>
        <v>89017.5</v>
      </c>
      <c r="D19" s="65">
        <f>D21+D22+D23+D24+D25</f>
        <v>89017.5</v>
      </c>
      <c r="E19" s="65">
        <f>E21+E22+E23+E24+E25</f>
        <v>5029.01</v>
      </c>
      <c r="F19" s="65">
        <f>F21+F22+F23+F24+F25</f>
        <v>5032.05</v>
      </c>
      <c r="G19" s="65">
        <f>G21+G22+G23+G24+G25</f>
        <v>5035.82</v>
      </c>
      <c r="H19" s="65">
        <f>E19+F19+G19</f>
        <v>15096.880000000001</v>
      </c>
      <c r="I19" s="65">
        <f>I21+I22+I23+I24+I25</f>
        <v>7456.11</v>
      </c>
      <c r="J19" s="65">
        <f>J21+J22+J23+J24+J25</f>
        <v>6590.750000000001</v>
      </c>
      <c r="K19" s="65">
        <f>K21+K22+K23+K24+K25</f>
        <v>8682.57</v>
      </c>
      <c r="L19" s="65">
        <f>I19+J19+K19</f>
        <v>22729.43</v>
      </c>
      <c r="M19" s="65">
        <f>M21+M22+M23+M24+M25</f>
        <v>13354.04</v>
      </c>
      <c r="N19" s="65">
        <f>N21+N22+N23+N24+N25</f>
        <v>6529.699999999999</v>
      </c>
      <c r="O19" s="65">
        <f>O21+O22+O23+O24+O25</f>
        <v>6534.3</v>
      </c>
      <c r="P19" s="65"/>
      <c r="Q19" s="65">
        <f>M19+N19+O19</f>
        <v>26418.039999999997</v>
      </c>
      <c r="R19" s="65">
        <f>R21+R22+R23+R24+R25</f>
        <v>8169.94</v>
      </c>
      <c r="S19" s="65">
        <f>S21+S22+S23+S24+S25</f>
        <v>8173.82</v>
      </c>
      <c r="T19" s="65">
        <f>T21+T22+T23+T24+T25</f>
        <v>8429.39</v>
      </c>
      <c r="U19" s="65">
        <f>R19+S19+T19</f>
        <v>24773.149999999998</v>
      </c>
      <c r="V19" s="58"/>
    </row>
    <row r="20" spans="1:22" ht="12.75" customHeight="1">
      <c r="A20" s="13" t="s">
        <v>53</v>
      </c>
      <c r="B20" s="4"/>
      <c r="C20" s="66"/>
      <c r="D20" s="66"/>
      <c r="E20" s="66"/>
      <c r="F20" s="66"/>
      <c r="G20" s="66"/>
      <c r="H20" s="65"/>
      <c r="I20" s="66"/>
      <c r="J20" s="66"/>
      <c r="K20" s="66"/>
      <c r="L20" s="65"/>
      <c r="M20" s="66"/>
      <c r="N20" s="66"/>
      <c r="O20" s="66"/>
      <c r="P20" s="66"/>
      <c r="Q20" s="65"/>
      <c r="R20" s="66"/>
      <c r="S20" s="66"/>
      <c r="T20" s="66"/>
      <c r="U20" s="65"/>
      <c r="V20" s="25"/>
    </row>
    <row r="21" spans="1:22" ht="39" customHeight="1">
      <c r="A21" s="14" t="s">
        <v>89</v>
      </c>
      <c r="B21" s="3" t="s">
        <v>56</v>
      </c>
      <c r="C21" s="66">
        <v>11128.4</v>
      </c>
      <c r="D21" s="66">
        <f>H21+L21+Q21+U21</f>
        <v>11128.400000000001</v>
      </c>
      <c r="E21" s="66">
        <v>0</v>
      </c>
      <c r="F21" s="66">
        <v>0</v>
      </c>
      <c r="G21" s="66">
        <v>0</v>
      </c>
      <c r="H21" s="65">
        <f>E21+F21+G21</f>
        <v>0</v>
      </c>
      <c r="I21" s="66">
        <v>1236.2</v>
      </c>
      <c r="J21" s="66">
        <v>1236.4</v>
      </c>
      <c r="K21" s="66">
        <v>1236.7</v>
      </c>
      <c r="L21" s="65">
        <f>I21+J21+K21</f>
        <v>3709.3</v>
      </c>
      <c r="M21" s="66">
        <v>1236.3</v>
      </c>
      <c r="N21" s="66">
        <v>1236.5</v>
      </c>
      <c r="O21" s="66">
        <v>1236.7</v>
      </c>
      <c r="P21" s="66"/>
      <c r="Q21" s="65">
        <f>M21+N21+O21</f>
        <v>3709.5</v>
      </c>
      <c r="R21" s="66">
        <v>1236.3</v>
      </c>
      <c r="S21" s="66">
        <v>1236.5</v>
      </c>
      <c r="T21" s="66">
        <v>1236.8</v>
      </c>
      <c r="U21" s="65">
        <f>R21+S21+T21</f>
        <v>3709.6000000000004</v>
      </c>
      <c r="V21" s="25"/>
    </row>
    <row r="22" spans="1:22" ht="24.75" customHeight="1">
      <c r="A22" s="14" t="s">
        <v>84</v>
      </c>
      <c r="B22" s="3" t="s">
        <v>57</v>
      </c>
      <c r="C22" s="66">
        <v>1705.75</v>
      </c>
      <c r="D22" s="66">
        <f aca="true" t="shared" si="0" ref="D22:D27">H22+L22+Q22+U22</f>
        <v>1705.75</v>
      </c>
      <c r="E22" s="66">
        <v>75.1</v>
      </c>
      <c r="F22" s="66">
        <v>75.1</v>
      </c>
      <c r="G22" s="66">
        <v>75.05</v>
      </c>
      <c r="H22" s="65">
        <f>E22+F22+G22</f>
        <v>225.25</v>
      </c>
      <c r="I22" s="66">
        <v>879.8</v>
      </c>
      <c r="J22" s="66">
        <v>75.1</v>
      </c>
      <c r="K22" s="66">
        <v>75.1</v>
      </c>
      <c r="L22" s="65">
        <f>I22+J22+K22</f>
        <v>1030</v>
      </c>
      <c r="M22" s="66">
        <v>75</v>
      </c>
      <c r="N22" s="66">
        <v>75.1</v>
      </c>
      <c r="O22" s="66">
        <v>75.1</v>
      </c>
      <c r="P22" s="66"/>
      <c r="Q22" s="65">
        <f>M22+N22+O22</f>
        <v>225.2</v>
      </c>
      <c r="R22" s="66">
        <v>75.1</v>
      </c>
      <c r="S22" s="66">
        <v>75.1</v>
      </c>
      <c r="T22" s="66">
        <v>75.1</v>
      </c>
      <c r="U22" s="65">
        <f>R22+S22+T22</f>
        <v>225.29999999999998</v>
      </c>
      <c r="V22" s="25"/>
    </row>
    <row r="23" spans="1:22" ht="59.25" customHeight="1">
      <c r="A23" s="14" t="s">
        <v>90</v>
      </c>
      <c r="B23" s="3" t="s">
        <v>58</v>
      </c>
      <c r="C23" s="66">
        <v>40700.5</v>
      </c>
      <c r="D23" s="66">
        <f t="shared" si="0"/>
        <v>40700.5</v>
      </c>
      <c r="E23" s="66">
        <v>3033.83</v>
      </c>
      <c r="F23" s="66">
        <v>3035.73</v>
      </c>
      <c r="G23" s="66">
        <v>3036.94</v>
      </c>
      <c r="H23" s="65">
        <f>E23+F23+G23</f>
        <v>9106.5</v>
      </c>
      <c r="I23" s="66">
        <v>3366.83</v>
      </c>
      <c r="J23" s="66">
        <v>3305.03</v>
      </c>
      <c r="K23" s="66">
        <v>3338.34</v>
      </c>
      <c r="L23" s="65">
        <f>I23+J23+K23</f>
        <v>10010.2</v>
      </c>
      <c r="M23" s="66">
        <v>3264.66</v>
      </c>
      <c r="N23" s="66">
        <v>3266.87</v>
      </c>
      <c r="O23" s="66">
        <v>3268.67</v>
      </c>
      <c r="P23" s="66"/>
      <c r="Q23" s="65">
        <f>M23+N23+O23</f>
        <v>9800.2</v>
      </c>
      <c r="R23" s="66">
        <v>3925.46</v>
      </c>
      <c r="S23" s="66">
        <v>3927.97</v>
      </c>
      <c r="T23" s="66">
        <v>3930.17</v>
      </c>
      <c r="U23" s="65">
        <f>R23+S23+T23</f>
        <v>11783.6</v>
      </c>
      <c r="V23" s="25"/>
    </row>
    <row r="24" spans="1:22" ht="34.5" customHeight="1">
      <c r="A24" s="14" t="s">
        <v>95</v>
      </c>
      <c r="B24" s="3" t="s">
        <v>59</v>
      </c>
      <c r="C24" s="40"/>
      <c r="D24" s="40">
        <f t="shared" si="0"/>
        <v>0</v>
      </c>
      <c r="E24" s="40"/>
      <c r="F24" s="40"/>
      <c r="G24" s="40"/>
      <c r="H24" s="41">
        <f>E24+F24+G24</f>
        <v>0</v>
      </c>
      <c r="I24" s="40"/>
      <c r="J24" s="40"/>
      <c r="K24" s="40"/>
      <c r="L24" s="41">
        <f>I24+J24+K24</f>
        <v>0</v>
      </c>
      <c r="M24" s="40"/>
      <c r="N24" s="40"/>
      <c r="O24" s="40"/>
      <c r="P24" s="40"/>
      <c r="Q24" s="41">
        <f>M24+N24+O24</f>
        <v>0</v>
      </c>
      <c r="R24" s="40"/>
      <c r="S24" s="40"/>
      <c r="T24" s="40"/>
      <c r="U24" s="41">
        <f>R24+S24+T24</f>
        <v>0</v>
      </c>
      <c r="V24" s="25"/>
    </row>
    <row r="25" spans="1:22" ht="13.5" customHeight="1">
      <c r="A25" s="14" t="s">
        <v>54</v>
      </c>
      <c r="B25" s="3" t="s">
        <v>60</v>
      </c>
      <c r="C25" s="40">
        <f>89017.5-C22-C23-C21</f>
        <v>35482.85</v>
      </c>
      <c r="D25" s="40">
        <f t="shared" si="0"/>
        <v>35482.85</v>
      </c>
      <c r="E25" s="40">
        <v>1920.08</v>
      </c>
      <c r="F25" s="40">
        <v>1921.22</v>
      </c>
      <c r="G25" s="40">
        <v>1923.83</v>
      </c>
      <c r="H25" s="41">
        <f>E25+F25+G25</f>
        <v>5765.13</v>
      </c>
      <c r="I25" s="40">
        <v>1973.28</v>
      </c>
      <c r="J25" s="40">
        <v>1974.22</v>
      </c>
      <c r="K25" s="40">
        <v>4032.43</v>
      </c>
      <c r="L25" s="41">
        <f>I25+J25+K25</f>
        <v>7979.93</v>
      </c>
      <c r="M25" s="40">
        <v>8778.08</v>
      </c>
      <c r="N25" s="40">
        <v>1951.23</v>
      </c>
      <c r="O25" s="40">
        <v>1953.83</v>
      </c>
      <c r="P25" s="40"/>
      <c r="Q25" s="41">
        <f>M25+N25+O25</f>
        <v>12683.14</v>
      </c>
      <c r="R25" s="40">
        <v>2933.08</v>
      </c>
      <c r="S25" s="40">
        <v>2934.25</v>
      </c>
      <c r="T25" s="40">
        <v>3187.32</v>
      </c>
      <c r="U25" s="41">
        <f>R25+S25+T25</f>
        <v>9054.65</v>
      </c>
      <c r="V25" s="25"/>
    </row>
    <row r="26" spans="1:22" ht="14.25" customHeight="1">
      <c r="A26" s="12" t="s">
        <v>61</v>
      </c>
      <c r="B26" s="4" t="s">
        <v>62</v>
      </c>
      <c r="C26" s="35"/>
      <c r="D26" s="35">
        <f t="shared" si="0"/>
        <v>0</v>
      </c>
      <c r="E26" s="35">
        <f>E15-E19</f>
        <v>0</v>
      </c>
      <c r="F26" s="35">
        <f>F15-F19</f>
        <v>0</v>
      </c>
      <c r="G26" s="35">
        <f>G15-G19</f>
        <v>0</v>
      </c>
      <c r="H26" s="35">
        <f>G26+F26+E26</f>
        <v>0</v>
      </c>
      <c r="I26" s="35">
        <f>I15-I19</f>
        <v>0</v>
      </c>
      <c r="J26" s="35">
        <f>J15-J19</f>
        <v>0</v>
      </c>
      <c r="K26" s="35">
        <f>K15-K19</f>
        <v>0</v>
      </c>
      <c r="L26" s="35">
        <f>K26+J26+I26</f>
        <v>0</v>
      </c>
      <c r="M26" s="35">
        <f>M15-M19</f>
        <v>0</v>
      </c>
      <c r="N26" s="35">
        <f>N15-N19</f>
        <v>0</v>
      </c>
      <c r="O26" s="35">
        <f>O15-O19</f>
        <v>0</v>
      </c>
      <c r="P26" s="35"/>
      <c r="Q26" s="35">
        <f>O26+N26+M26</f>
        <v>0</v>
      </c>
      <c r="R26" s="35">
        <f>R15-R19</f>
        <v>0</v>
      </c>
      <c r="S26" s="35">
        <f>S15-S19</f>
        <v>0</v>
      </c>
      <c r="T26" s="35">
        <f>T15-T19</f>
        <v>0</v>
      </c>
      <c r="U26" s="35">
        <f>T26+S26+R26</f>
        <v>0</v>
      </c>
      <c r="V26" s="25"/>
    </row>
    <row r="27" spans="1:22" ht="33.75" customHeight="1">
      <c r="A27" s="12" t="s">
        <v>63</v>
      </c>
      <c r="B27" s="4" t="s">
        <v>64</v>
      </c>
      <c r="C27" s="35"/>
      <c r="D27" s="35">
        <f t="shared" si="0"/>
        <v>146716.98936</v>
      </c>
      <c r="E27" s="35">
        <f>E38+E15-E19</f>
        <v>12226.415779999998</v>
      </c>
      <c r="F27" s="35">
        <f>F38+F15-F19</f>
        <v>12226.41578</v>
      </c>
      <c r="G27" s="35">
        <f>G38+G15-G19</f>
        <v>12226.41578</v>
      </c>
      <c r="H27" s="35">
        <f>E27+F27+G27</f>
        <v>36679.24734</v>
      </c>
      <c r="I27" s="35">
        <f>I38+I15-I19</f>
        <v>12226.41578</v>
      </c>
      <c r="J27" s="35">
        <f>J38+J15-J19</f>
        <v>12226.41578</v>
      </c>
      <c r="K27" s="35">
        <f>K38+K15-K19</f>
        <v>12226.41578</v>
      </c>
      <c r="L27" s="35">
        <f>I27+J27+K27</f>
        <v>36679.24734</v>
      </c>
      <c r="M27" s="35">
        <f>M38+M15-M19</f>
        <v>12226.41578</v>
      </c>
      <c r="N27" s="35">
        <f>N38+N15-N19</f>
        <v>12226.415780000001</v>
      </c>
      <c r="O27" s="35">
        <f>O38+O15-O19</f>
        <v>12226.41578</v>
      </c>
      <c r="P27" s="35"/>
      <c r="Q27" s="35">
        <f>M27+N27+O27</f>
        <v>36679.24734</v>
      </c>
      <c r="R27" s="35">
        <f>R38+R15-R19</f>
        <v>12226.41578</v>
      </c>
      <c r="S27" s="35">
        <f>S38+S15-S19</f>
        <v>12226.41578</v>
      </c>
      <c r="T27" s="35">
        <f>T38+T15-T19</f>
        <v>12226.41578</v>
      </c>
      <c r="U27" s="35">
        <f>R27+S27+T27</f>
        <v>36679.24734</v>
      </c>
      <c r="V27" s="25"/>
    </row>
    <row r="28" spans="1:22" ht="35.25" customHeight="1">
      <c r="A28" s="9" t="s">
        <v>65</v>
      </c>
      <c r="B28" s="4" t="s">
        <v>66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25"/>
    </row>
    <row r="29" spans="1:22" ht="14.25" customHeight="1">
      <c r="A29" s="13" t="s">
        <v>53</v>
      </c>
      <c r="B29" s="4"/>
      <c r="C29" s="37"/>
      <c r="D29" s="37"/>
      <c r="E29" s="37"/>
      <c r="F29" s="37"/>
      <c r="G29" s="37"/>
      <c r="H29" s="35"/>
      <c r="I29" s="37"/>
      <c r="J29" s="37"/>
      <c r="K29" s="37"/>
      <c r="L29" s="35"/>
      <c r="M29" s="37"/>
      <c r="N29" s="37"/>
      <c r="O29" s="37"/>
      <c r="P29" s="37"/>
      <c r="Q29" s="35"/>
      <c r="R29" s="37"/>
      <c r="S29" s="37"/>
      <c r="T29" s="37"/>
      <c r="U29" s="35"/>
      <c r="V29" s="25"/>
    </row>
    <row r="30" spans="1:22" ht="35.25" customHeight="1">
      <c r="A30" s="15" t="s">
        <v>96</v>
      </c>
      <c r="B30" s="3" t="s">
        <v>67</v>
      </c>
      <c r="C30" s="37"/>
      <c r="D30" s="37"/>
      <c r="E30" s="37"/>
      <c r="F30" s="37"/>
      <c r="G30" s="37"/>
      <c r="H30" s="35"/>
      <c r="I30" s="37"/>
      <c r="J30" s="37"/>
      <c r="K30" s="37"/>
      <c r="L30" s="35"/>
      <c r="M30" s="37"/>
      <c r="N30" s="37"/>
      <c r="O30" s="37"/>
      <c r="P30" s="37"/>
      <c r="Q30" s="35"/>
      <c r="R30" s="37"/>
      <c r="S30" s="37"/>
      <c r="T30" s="37"/>
      <c r="U30" s="35"/>
      <c r="V30" s="25"/>
    </row>
    <row r="31" spans="1:22" ht="49.5" customHeight="1">
      <c r="A31" s="14" t="s">
        <v>91</v>
      </c>
      <c r="B31" s="3" t="s">
        <v>68</v>
      </c>
      <c r="C31" s="37"/>
      <c r="D31" s="37"/>
      <c r="E31" s="39"/>
      <c r="F31" s="39"/>
      <c r="G31" s="39"/>
      <c r="H31" s="35"/>
      <c r="I31" s="37"/>
      <c r="J31" s="37"/>
      <c r="K31" s="37"/>
      <c r="L31" s="35"/>
      <c r="M31" s="37"/>
      <c r="N31" s="37"/>
      <c r="O31" s="37"/>
      <c r="P31" s="37"/>
      <c r="Q31" s="35"/>
      <c r="R31" s="37"/>
      <c r="S31" s="37"/>
      <c r="T31" s="37"/>
      <c r="U31" s="35"/>
      <c r="V31" s="25"/>
    </row>
    <row r="32" spans="1:22" ht="14.25" customHeight="1">
      <c r="A32" s="16" t="s">
        <v>77</v>
      </c>
      <c r="B32" s="3" t="s">
        <v>69</v>
      </c>
      <c r="C32" s="42"/>
      <c r="D32" s="37"/>
      <c r="E32" s="37"/>
      <c r="F32" s="42"/>
      <c r="G32" s="42"/>
      <c r="H32" s="35"/>
      <c r="I32" s="42"/>
      <c r="J32" s="42"/>
      <c r="K32" s="42"/>
      <c r="L32" s="35"/>
      <c r="M32" s="42"/>
      <c r="N32" s="42"/>
      <c r="O32" s="42"/>
      <c r="P32" s="37"/>
      <c r="Q32" s="35"/>
      <c r="R32" s="37"/>
      <c r="S32" s="37"/>
      <c r="T32" s="37"/>
      <c r="U32" s="35"/>
      <c r="V32" s="25"/>
    </row>
    <row r="33" spans="1:22" ht="47.25" customHeight="1">
      <c r="A33" s="20" t="s">
        <v>93</v>
      </c>
      <c r="B33" s="4" t="s">
        <v>70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25"/>
    </row>
    <row r="34" spans="1:22" ht="14.25" customHeight="1">
      <c r="A34" s="13" t="s">
        <v>53</v>
      </c>
      <c r="B34" s="4"/>
      <c r="C34" s="37"/>
      <c r="D34" s="37"/>
      <c r="E34" s="39"/>
      <c r="F34" s="39"/>
      <c r="G34" s="39"/>
      <c r="H34" s="35"/>
      <c r="I34" s="37"/>
      <c r="J34" s="37"/>
      <c r="K34" s="37"/>
      <c r="L34" s="35"/>
      <c r="M34" s="37"/>
      <c r="N34" s="37"/>
      <c r="O34" s="37"/>
      <c r="P34" s="37"/>
      <c r="Q34" s="35"/>
      <c r="R34" s="37"/>
      <c r="S34" s="37"/>
      <c r="T34" s="37"/>
      <c r="U34" s="35"/>
      <c r="V34" s="25"/>
    </row>
    <row r="35" spans="1:22" ht="38.25" customHeight="1">
      <c r="A35" s="13" t="s">
        <v>94</v>
      </c>
      <c r="B35" s="3" t="s">
        <v>71</v>
      </c>
      <c r="C35" s="37"/>
      <c r="D35" s="37"/>
      <c r="E35" s="39"/>
      <c r="F35" s="39"/>
      <c r="G35" s="39"/>
      <c r="H35" s="35"/>
      <c r="I35" s="37"/>
      <c r="J35" s="37"/>
      <c r="K35" s="37"/>
      <c r="L35" s="35"/>
      <c r="M35" s="37"/>
      <c r="N35" s="37"/>
      <c r="O35" s="37"/>
      <c r="P35" s="37"/>
      <c r="Q35" s="35"/>
      <c r="R35" s="37"/>
      <c r="S35" s="37"/>
      <c r="T35" s="37"/>
      <c r="U35" s="35"/>
      <c r="V35" s="25"/>
    </row>
    <row r="36" spans="1:22" ht="25.5" customHeight="1">
      <c r="A36" s="14" t="s">
        <v>75</v>
      </c>
      <c r="B36" s="3" t="s">
        <v>72</v>
      </c>
      <c r="C36" s="37"/>
      <c r="D36" s="37"/>
      <c r="E36" s="37"/>
      <c r="F36" s="37"/>
      <c r="G36" s="37"/>
      <c r="H36" s="35"/>
      <c r="I36" s="37"/>
      <c r="J36" s="37"/>
      <c r="K36" s="37"/>
      <c r="L36" s="35"/>
      <c r="M36" s="37"/>
      <c r="N36" s="37"/>
      <c r="O36" s="37"/>
      <c r="P36" s="37"/>
      <c r="Q36" s="35"/>
      <c r="R36" s="37"/>
      <c r="S36" s="37"/>
      <c r="T36" s="37"/>
      <c r="U36" s="35"/>
      <c r="V36" s="25"/>
    </row>
    <row r="37" spans="1:22" ht="60" customHeight="1">
      <c r="A37" s="10" t="s">
        <v>100</v>
      </c>
      <c r="B37" s="4" t="s">
        <v>73</v>
      </c>
      <c r="C37" s="35"/>
      <c r="D37" s="35">
        <f>D26+D28-D33</f>
        <v>0</v>
      </c>
      <c r="E37" s="43">
        <f>E26+E28-E33</f>
        <v>0</v>
      </c>
      <c r="F37" s="43">
        <f>F26+F28-F33</f>
        <v>0</v>
      </c>
      <c r="G37" s="43">
        <f>G26+G28-G33</f>
        <v>0</v>
      </c>
      <c r="H37" s="35">
        <f>E37+F37+G37</f>
        <v>0</v>
      </c>
      <c r="I37" s="35">
        <f>I26+I28-I33</f>
        <v>0</v>
      </c>
      <c r="J37" s="35">
        <f>J26+J28-J33</f>
        <v>0</v>
      </c>
      <c r="K37" s="35">
        <f>K26+K28-K33</f>
        <v>0</v>
      </c>
      <c r="L37" s="35">
        <f>I37+J37+K37</f>
        <v>0</v>
      </c>
      <c r="M37" s="35">
        <f>M26+M28-M33</f>
        <v>0</v>
      </c>
      <c r="N37" s="35">
        <f>N26+N28-N33</f>
        <v>0</v>
      </c>
      <c r="O37" s="35">
        <f>O26+O28-O33</f>
        <v>0</v>
      </c>
      <c r="P37" s="35"/>
      <c r="Q37" s="35">
        <f>M37+N37+O37</f>
        <v>0</v>
      </c>
      <c r="R37" s="35">
        <f>R26+R28-R33</f>
        <v>0</v>
      </c>
      <c r="S37" s="35">
        <f>S26+S28-S33</f>
        <v>0</v>
      </c>
      <c r="T37" s="35">
        <f>T26+T28-T33</f>
        <v>0</v>
      </c>
      <c r="U37" s="35">
        <f>R37+S37+T37</f>
        <v>0</v>
      </c>
      <c r="V37" s="25"/>
    </row>
    <row r="38" spans="1:23" ht="72.75" customHeight="1">
      <c r="A38" s="18" t="s">
        <v>98</v>
      </c>
      <c r="B38" s="4" t="s">
        <v>74</v>
      </c>
      <c r="C38" s="42"/>
      <c r="D38" s="37"/>
      <c r="E38" s="37">
        <v>12226.41578</v>
      </c>
      <c r="F38" s="37">
        <f>E39</f>
        <v>12226.415779999998</v>
      </c>
      <c r="G38" s="37">
        <f>F39</f>
        <v>12226.41578</v>
      </c>
      <c r="H38" s="35">
        <f>E38+F38+G38</f>
        <v>36679.24734</v>
      </c>
      <c r="I38" s="37">
        <f>G39</f>
        <v>12226.41578</v>
      </c>
      <c r="J38" s="37">
        <f>I39</f>
        <v>12226.41578</v>
      </c>
      <c r="K38" s="37">
        <f>J39</f>
        <v>12226.41578</v>
      </c>
      <c r="L38" s="35">
        <f>I38+J38+K38</f>
        <v>36679.24734</v>
      </c>
      <c r="M38" s="37">
        <f>K39</f>
        <v>12226.41578</v>
      </c>
      <c r="N38" s="37">
        <f>M39</f>
        <v>12226.41578</v>
      </c>
      <c r="O38" s="37">
        <f>N39</f>
        <v>12226.415780000001</v>
      </c>
      <c r="P38" s="37"/>
      <c r="Q38" s="35">
        <f>M38+N38+O38</f>
        <v>36679.24734</v>
      </c>
      <c r="R38" s="37">
        <f>O39</f>
        <v>12226.41578</v>
      </c>
      <c r="S38" s="37">
        <f>R39</f>
        <v>12226.41578</v>
      </c>
      <c r="T38" s="37">
        <f>S39</f>
        <v>12226.41578</v>
      </c>
      <c r="U38" s="35">
        <f>R38+S38+T38</f>
        <v>36679.24734</v>
      </c>
      <c r="V38" s="25"/>
      <c r="W38" s="57"/>
    </row>
    <row r="39" spans="1:23" ht="75" customHeight="1">
      <c r="A39" s="18" t="s">
        <v>97</v>
      </c>
      <c r="B39" s="4" t="s">
        <v>76</v>
      </c>
      <c r="C39" s="42"/>
      <c r="D39" s="37"/>
      <c r="E39" s="37">
        <f>E38+E15-E19</f>
        <v>12226.415779999998</v>
      </c>
      <c r="F39" s="37">
        <f>F38+F15-F19</f>
        <v>12226.41578</v>
      </c>
      <c r="G39" s="37">
        <f>G38+G15-G19</f>
        <v>12226.41578</v>
      </c>
      <c r="H39" s="35">
        <f>E39+F39+G39</f>
        <v>36679.24734</v>
      </c>
      <c r="I39" s="37">
        <f>I38+I15-I19</f>
        <v>12226.41578</v>
      </c>
      <c r="J39" s="37">
        <f>J38+J15-J19</f>
        <v>12226.41578</v>
      </c>
      <c r="K39" s="37">
        <f>K38+K15-K19</f>
        <v>12226.41578</v>
      </c>
      <c r="L39" s="35">
        <f>I39+J39+K39</f>
        <v>36679.24734</v>
      </c>
      <c r="M39" s="37">
        <f>M38+M15-M19</f>
        <v>12226.41578</v>
      </c>
      <c r="N39" s="37">
        <f>N38+N15-N19</f>
        <v>12226.415780000001</v>
      </c>
      <c r="O39" s="37">
        <f>O38+O15-O19</f>
        <v>12226.41578</v>
      </c>
      <c r="P39" s="37"/>
      <c r="Q39" s="35">
        <f>M39+N39+O39</f>
        <v>36679.24734</v>
      </c>
      <c r="R39" s="37">
        <f>R38+R15-R19</f>
        <v>12226.41578</v>
      </c>
      <c r="S39" s="37">
        <f>S38+S15-S19</f>
        <v>12226.41578</v>
      </c>
      <c r="T39" s="37">
        <f>T38+T15-T19</f>
        <v>12226.41578</v>
      </c>
      <c r="U39" s="35">
        <f>R39+S39+T39</f>
        <v>36679.24734</v>
      </c>
      <c r="V39" s="25"/>
      <c r="W39" s="56"/>
    </row>
    <row r="40" spans="1:22" ht="97.5" customHeight="1">
      <c r="A40" s="18" t="s">
        <v>99</v>
      </c>
      <c r="B40" s="4" t="s">
        <v>78</v>
      </c>
      <c r="C40" s="42"/>
      <c r="D40" s="37"/>
      <c r="E40" s="37">
        <f>E38-E39</f>
        <v>0</v>
      </c>
      <c r="F40" s="37">
        <f>F38-F39</f>
        <v>0</v>
      </c>
      <c r="G40" s="37">
        <f>G38-G39</f>
        <v>0</v>
      </c>
      <c r="H40" s="35">
        <f>E40+F40+G40</f>
        <v>0</v>
      </c>
      <c r="I40" s="37">
        <f>J38-J39</f>
        <v>0</v>
      </c>
      <c r="J40" s="37">
        <f>K38-K39</f>
        <v>0</v>
      </c>
      <c r="K40" s="37">
        <f>L38-L39</f>
        <v>0</v>
      </c>
      <c r="L40" s="35">
        <f>I40+J40+K40</f>
        <v>0</v>
      </c>
      <c r="M40" s="37">
        <f>M38-M39</f>
        <v>0</v>
      </c>
      <c r="N40" s="37">
        <f>N38-N39</f>
        <v>0</v>
      </c>
      <c r="O40" s="37">
        <f>O38-O39</f>
        <v>0</v>
      </c>
      <c r="P40" s="37"/>
      <c r="Q40" s="35">
        <f>M40+N40+O40</f>
        <v>0</v>
      </c>
      <c r="R40" s="37">
        <f>R38-R39</f>
        <v>0</v>
      </c>
      <c r="S40" s="37">
        <f>S38-S39</f>
        <v>0</v>
      </c>
      <c r="T40" s="37">
        <f>T38-T39</f>
        <v>0</v>
      </c>
      <c r="U40" s="35">
        <f>R40+S40+T40</f>
        <v>0</v>
      </c>
      <c r="V40" s="25"/>
    </row>
    <row r="41" spans="1:22" ht="59.25" customHeight="1">
      <c r="A41" s="19" t="s">
        <v>86</v>
      </c>
      <c r="B41" s="4" t="s">
        <v>79</v>
      </c>
      <c r="C41" s="34"/>
      <c r="D41" s="37"/>
      <c r="E41" s="34"/>
      <c r="F41" s="34"/>
      <c r="G41" s="34"/>
      <c r="H41" s="35"/>
      <c r="I41" s="34"/>
      <c r="J41" s="34"/>
      <c r="K41" s="34"/>
      <c r="L41" s="35"/>
      <c r="M41" s="34"/>
      <c r="N41" s="34"/>
      <c r="O41" s="34"/>
      <c r="P41" s="35"/>
      <c r="Q41" s="35"/>
      <c r="R41" s="34"/>
      <c r="S41" s="34"/>
      <c r="T41" s="34"/>
      <c r="U41" s="35"/>
      <c r="V41" s="25"/>
    </row>
    <row r="42" spans="1:22" ht="27" customHeight="1">
      <c r="A42" s="2"/>
      <c r="B42" s="71"/>
      <c r="C42" s="71"/>
      <c r="D42" s="71"/>
      <c r="E42" s="71"/>
      <c r="F42" s="71"/>
      <c r="G42" s="71"/>
      <c r="H42" s="44" t="s">
        <v>92</v>
      </c>
      <c r="I42" s="72"/>
      <c r="J42" s="72"/>
      <c r="K42" s="72"/>
      <c r="L42" s="72"/>
      <c r="M42" s="72"/>
      <c r="N42" s="72"/>
      <c r="O42" s="72"/>
      <c r="P42" s="45"/>
      <c r="Q42" s="45"/>
      <c r="R42" s="45"/>
      <c r="S42" s="45"/>
      <c r="T42" s="45"/>
      <c r="U42" s="45"/>
      <c r="V42" s="25"/>
    </row>
    <row r="43" spans="1:22" ht="10.5" customHeight="1">
      <c r="A43" s="2"/>
      <c r="B43" s="21"/>
      <c r="C43" s="46"/>
      <c r="D43" s="46"/>
      <c r="E43" s="46"/>
      <c r="F43" s="46"/>
      <c r="G43" s="46"/>
      <c r="H43" s="46"/>
      <c r="I43" s="45"/>
      <c r="J43" s="45"/>
      <c r="K43" s="45"/>
      <c r="L43" s="45"/>
      <c r="M43" s="47"/>
      <c r="N43" s="47"/>
      <c r="O43" s="45"/>
      <c r="P43" s="45"/>
      <c r="Q43" s="45"/>
      <c r="R43" s="45"/>
      <c r="S43" s="45"/>
      <c r="T43" s="45"/>
      <c r="U43" s="45"/>
      <c r="V43" s="25"/>
    </row>
    <row r="44" spans="1:22" ht="15" hidden="1">
      <c r="A44" s="1"/>
      <c r="B44" s="22"/>
      <c r="C44" s="48"/>
      <c r="D44" s="49" t="s">
        <v>44</v>
      </c>
      <c r="E44" s="50"/>
      <c r="F44" s="50"/>
      <c r="G44" s="50"/>
      <c r="H44" s="50"/>
      <c r="I44" s="51"/>
      <c r="J44" s="52" t="s">
        <v>49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8" customHeight="1">
      <c r="A45" s="70" t="s">
        <v>102</v>
      </c>
      <c r="B45" s="70"/>
      <c r="C45" s="70"/>
      <c r="D45" s="55"/>
      <c r="E45" s="55"/>
      <c r="F45" t="s">
        <v>105</v>
      </c>
      <c r="I45" s="25"/>
      <c r="J45" s="25"/>
      <c r="K45" s="25"/>
      <c r="L45" s="25"/>
      <c r="M45" s="25"/>
      <c r="N45" s="25"/>
      <c r="O45" s="53"/>
      <c r="P45" s="25"/>
      <c r="Q45" s="25"/>
      <c r="R45" s="25"/>
      <c r="S45" s="25"/>
      <c r="T45" s="25"/>
      <c r="U45" s="25"/>
      <c r="V45" s="25"/>
    </row>
    <row r="46" spans="3:5" ht="12.75">
      <c r="C46" s="54"/>
      <c r="E46" s="54"/>
    </row>
    <row r="47" ht="12.75" hidden="1">
      <c r="C47" s="54" t="e">
        <f>C18-#REF!</f>
        <v>#REF!</v>
      </c>
    </row>
    <row r="48" ht="12.75" hidden="1">
      <c r="C48" s="54">
        <f>C17+C31</f>
        <v>33571</v>
      </c>
    </row>
    <row r="49" ht="12.75" hidden="1">
      <c r="C49" s="54" t="e">
        <f>C48-#REF!</f>
        <v>#REF!</v>
      </c>
    </row>
  </sheetData>
  <sheetProtection/>
  <mergeCells count="16">
    <mergeCell ref="A45:C45"/>
    <mergeCell ref="B42:G42"/>
    <mergeCell ref="U9:U11"/>
    <mergeCell ref="E9:G10"/>
    <mergeCell ref="H9:H11"/>
    <mergeCell ref="I9:K10"/>
    <mergeCell ref="I42:O42"/>
    <mergeCell ref="L9:L11"/>
    <mergeCell ref="A9:A11"/>
    <mergeCell ref="B9:B11"/>
    <mergeCell ref="C9:C11"/>
    <mergeCell ref="D9:D11"/>
    <mergeCell ref="Q2:U2"/>
    <mergeCell ref="M9:O10"/>
    <mergeCell ref="Q9:Q11"/>
    <mergeCell ref="R9:T10"/>
  </mergeCells>
  <printOptions/>
  <pageMargins left="0.15748031496062992" right="0.2362204724409449" top="0.1968503937007874" bottom="0.1968503937007874" header="0.15748031496062992" footer="0.15748031496062992"/>
  <pageSetup fitToHeight="0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Eremina</cp:lastModifiedBy>
  <cp:lastPrinted>2021-04-09T07:07:14Z</cp:lastPrinted>
  <dcterms:created xsi:type="dcterms:W3CDTF">2011-02-18T08:58:48Z</dcterms:created>
  <dcterms:modified xsi:type="dcterms:W3CDTF">2021-04-12T08:33:53Z</dcterms:modified>
  <cp:category/>
  <cp:version/>
  <cp:contentType/>
  <cp:contentStatus/>
</cp:coreProperties>
</file>